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8135" windowHeight="8565" activeTab="0"/>
  </bookViews>
  <sheets>
    <sheet name="成績表" sheetId="1" r:id="rId1"/>
    <sheet name="得点者" sheetId="2" r:id="rId2"/>
    <sheet name="警告・退場" sheetId="3" r:id="rId3"/>
  </sheets>
  <definedNames>
    <definedName name="_xlnm.Print_Area" localSheetId="0">'成績表'!$A$1:$AJ$21</definedName>
  </definedNames>
  <calcPr fullCalcOnLoad="1"/>
</workbook>
</file>

<file path=xl/sharedStrings.xml><?xml version="1.0" encoding="utf-8"?>
<sst xmlns="http://schemas.openxmlformats.org/spreadsheetml/2006/main" count="295" uniqueCount="120">
  <si>
    <t>－</t>
  </si>
  <si>
    <t>勝</t>
  </si>
  <si>
    <t>負</t>
  </si>
  <si>
    <t>引分</t>
  </si>
  <si>
    <t>勝点</t>
  </si>
  <si>
    <t>総得点</t>
  </si>
  <si>
    <t>総失点</t>
  </si>
  <si>
    <t>得失点</t>
  </si>
  <si>
    <t>順位</t>
  </si>
  <si>
    <t>吉井ＦＣ</t>
  </si>
  <si>
    <t>佐世保市役所ＦＣ</t>
  </si>
  <si>
    <t>蹴友クラブ</t>
  </si>
  <si>
    <t>大村ミドル３０</t>
  </si>
  <si>
    <t>大村ミドル３０</t>
  </si>
  <si>
    <t>平戸３０</t>
  </si>
  <si>
    <t>平戸３０</t>
  </si>
  <si>
    <t>計</t>
  </si>
  <si>
    <t>○　得点者一覧</t>
  </si>
  <si>
    <t>チーム名</t>
  </si>
  <si>
    <t>○　警告、退場</t>
  </si>
  <si>
    <t>種　別</t>
  </si>
  <si>
    <t>氏　名</t>
  </si>
  <si>
    <t>理　　　由</t>
  </si>
  <si>
    <t>佐々ローレンス</t>
  </si>
  <si>
    <t>佐々ローレンス</t>
  </si>
  <si>
    <t>【○…勝ち（勝ち点３）、●…負け（同０）、△…引き分け（同１）、×…不戦敗（出場可能選手が７人未満等の理由で試合が成立しなかったもの。同△３。対戦相手は不戦勝で同３）、□…不戦勝（同３）、■…不戦敗（同０）】</t>
  </si>
  <si>
    <t>佐世保ＳＣ</t>
  </si>
  <si>
    <t>ＡＣ東彼</t>
  </si>
  <si>
    <t>第１節（８月４日）</t>
  </si>
  <si>
    <t>第２節（９月１日）</t>
  </si>
  <si>
    <t>第３節（１０月２７日）</t>
  </si>
  <si>
    <t>第４節（１２月８日）</t>
  </si>
  <si>
    <t>第５節（１２月２２日）</t>
  </si>
  <si>
    <t>第６節（１月１２日）</t>
  </si>
  <si>
    <t>第７節（１月１９日）</t>
  </si>
  <si>
    <t>第　節（１月２６日）</t>
  </si>
  <si>
    <t>佐世保市役所ＦＣ</t>
  </si>
  <si>
    <t>吉井ＦＣ</t>
  </si>
  <si>
    <t>２０１３年度　長崎県ミドルリーグ（県北ブロック）対戦結果表</t>
  </si>
  <si>
    <t>○</t>
  </si>
  <si>
    <t>●</t>
  </si>
  <si>
    <t>○</t>
  </si>
  <si>
    <t>松尾 真木人</t>
  </si>
  <si>
    <t>今泉 伸二</t>
  </si>
  <si>
    <t>山口  剛</t>
  </si>
  <si>
    <t>警告</t>
  </si>
  <si>
    <t>蹴友クラブ</t>
  </si>
  <si>
    <t>蹴友クラブ</t>
  </si>
  <si>
    <t>蹴友クラブ</t>
  </si>
  <si>
    <t>吉井ＦＣ</t>
  </si>
  <si>
    <t>井手　義博</t>
  </si>
  <si>
    <t>ラフプレー</t>
  </si>
  <si>
    <t>野田　祥</t>
  </si>
  <si>
    <t>扇山　拓也</t>
  </si>
  <si>
    <t>福浦 秀貴</t>
  </si>
  <si>
    <t>柳本 昭彦</t>
  </si>
  <si>
    <t>土田 一球</t>
  </si>
  <si>
    <t>松本 宏大</t>
  </si>
  <si>
    <t>西倉 秀隆</t>
  </si>
  <si>
    <t>松尾 秀昭</t>
  </si>
  <si>
    <t>坂本 浩幸</t>
  </si>
  <si>
    <t>平戸３０</t>
  </si>
  <si>
    <t>藤村　拓郎</t>
  </si>
  <si>
    <t>△</t>
  </si>
  <si>
    <t>上川 哲朗</t>
  </si>
  <si>
    <t>北川　隆二</t>
  </si>
  <si>
    <t>オウンゴール</t>
  </si>
  <si>
    <t>大村ミドル３０</t>
  </si>
  <si>
    <t>若杉　亨</t>
  </si>
  <si>
    <t>針尾 勝裕</t>
  </si>
  <si>
    <t>小熊 祐介</t>
  </si>
  <si>
    <t>十角 尚寿</t>
  </si>
  <si>
    <t>山川 元博</t>
  </si>
  <si>
    <t>持永 至人</t>
  </si>
  <si>
    <t>山口 龍介</t>
  </si>
  <si>
    <t>中村 圭介</t>
  </si>
  <si>
    <t>松井 哲朗</t>
  </si>
  <si>
    <t>鴨川　史明</t>
  </si>
  <si>
    <t>松尾　真木人</t>
  </si>
  <si>
    <t>ラフプレー（アフタータックル）</t>
  </si>
  <si>
    <t>ラフプレー</t>
  </si>
  <si>
    <t>ラフプレー（後方からのタックル）</t>
  </si>
  <si>
    <t>反スポーツ行為（相手競技者の腕を引っ張ったもの）</t>
  </si>
  <si>
    <t>□</t>
  </si>
  <si>
    <t>高松 天</t>
  </si>
  <si>
    <t>嘉福 洋平</t>
  </si>
  <si>
    <t>林田 孝司</t>
  </si>
  <si>
    <t>大庭 正樹</t>
  </si>
  <si>
    <t>福田 健太郎</t>
  </si>
  <si>
    <t>石原 良治</t>
  </si>
  <si>
    <t>井上 大機</t>
  </si>
  <si>
    <t>北川 隆二</t>
  </si>
  <si>
    <t>なし</t>
  </si>
  <si>
    <t>×</t>
  </si>
  <si>
    <t>不戦勝によるもの</t>
  </si>
  <si>
    <t>浜崎 崇之</t>
  </si>
  <si>
    <t>若杉　亨</t>
  </si>
  <si>
    <t>尾崎 弘基</t>
  </si>
  <si>
    <t>久松　徹</t>
  </si>
  <si>
    <t>前田 寿朗</t>
  </si>
  <si>
    <t>松山 大作</t>
  </si>
  <si>
    <t>喜浦 貴志</t>
  </si>
  <si>
    <t>古川　泰弘</t>
  </si>
  <si>
    <t>柴山　剛</t>
  </si>
  <si>
    <t>審判に対する異議</t>
  </si>
  <si>
    <t>山下 慎也</t>
  </si>
  <si>
    <t>上ノ原　陸友</t>
  </si>
  <si>
    <t>坂野 潤平</t>
  </si>
  <si>
    <t>佐世保ＳＣ</t>
  </si>
  <si>
    <t>佐世保ＳＣ</t>
  </si>
  <si>
    <t>青木　大輔</t>
  </si>
  <si>
    <t>松本　大輔</t>
  </si>
  <si>
    <t>ラフプレー</t>
  </si>
  <si>
    <t>吉岡　翼</t>
  </si>
  <si>
    <t>永田 道麿</t>
  </si>
  <si>
    <t>山口 広大</t>
  </si>
  <si>
    <t>中村 浩二</t>
  </si>
  <si>
    <t>中村 基樹</t>
  </si>
  <si>
    <t>七種 重徳</t>
  </si>
  <si>
    <t>川満 保幸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</si>
</sst>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&quot;△ &quot;0"/>
  </numFmts>
  <fonts count="4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3"/>
      <color indexed="8"/>
      <name val="ＭＳ Ｐゴシック"/>
      <family val="3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3"/>
      <color theme="1"/>
      <name val="Calibri"/>
      <family val="3"/>
    </font>
    <font>
      <sz val="8"/>
      <color theme="1"/>
      <name val="Calibri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 style="thick"/>
      <right style="thick"/>
      <top style="thick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ck"/>
      <right style="thick"/>
      <top style="thin"/>
      <bottom>
        <color indexed="63"/>
      </bottom>
    </border>
    <border>
      <left style="thick"/>
      <right style="thick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thick"/>
      <top>
        <color indexed="63"/>
      </top>
      <bottom style="thick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7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56" fontId="0" fillId="0" borderId="0" xfId="0" applyNumberFormat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 shrinkToFit="1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0" fillId="0" borderId="18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0" fontId="0" fillId="0" borderId="22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176" fontId="0" fillId="0" borderId="20" xfId="0" applyNumberFormat="1" applyBorder="1" applyAlignment="1" applyProtection="1">
      <alignment horizontal="center" vertical="center"/>
      <protection/>
    </xf>
    <xf numFmtId="176" fontId="0" fillId="0" borderId="11" xfId="0" applyNumberFormat="1" applyBorder="1" applyAlignment="1" applyProtection="1">
      <alignment horizontal="center" vertical="center"/>
      <protection/>
    </xf>
    <xf numFmtId="0" fontId="39" fillId="0" borderId="25" xfId="0" applyFont="1" applyBorder="1" applyAlignment="1">
      <alignment horizontal="center" vertical="center"/>
    </xf>
    <xf numFmtId="0" fontId="39" fillId="0" borderId="26" xfId="0" applyFont="1" applyBorder="1" applyAlignment="1">
      <alignment horizontal="center" vertical="center"/>
    </xf>
    <xf numFmtId="0" fontId="0" fillId="0" borderId="2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3" xfId="0" applyBorder="1" applyAlignment="1">
      <alignment horizontal="center" vertical="center" shrinkToFit="1"/>
    </xf>
    <xf numFmtId="176" fontId="0" fillId="0" borderId="23" xfId="0" applyNumberFormat="1" applyBorder="1" applyAlignment="1" applyProtection="1">
      <alignment horizontal="center" vertical="center"/>
      <protection/>
    </xf>
    <xf numFmtId="176" fontId="0" fillId="0" borderId="24" xfId="0" applyNumberFormat="1" applyBorder="1" applyAlignment="1" applyProtection="1">
      <alignment horizontal="center" vertical="center"/>
      <protection/>
    </xf>
    <xf numFmtId="0" fontId="0" fillId="0" borderId="14" xfId="0" applyBorder="1" applyAlignment="1">
      <alignment horizontal="center" vertical="center" shrinkToFit="1"/>
    </xf>
    <xf numFmtId="0" fontId="0" fillId="0" borderId="27" xfId="0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39" fillId="0" borderId="28" xfId="0" applyFont="1" applyBorder="1" applyAlignment="1">
      <alignment horizontal="center" vertical="center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0" fillId="0" borderId="29" xfId="0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shrinkToFit="1"/>
    </xf>
    <xf numFmtId="0" fontId="42" fillId="0" borderId="1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5</xdr:row>
      <xdr:rowOff>0</xdr:rowOff>
    </xdr:from>
    <xdr:to>
      <xdr:col>28</xdr:col>
      <xdr:colOff>9525</xdr:colOff>
      <xdr:row>21</xdr:row>
      <xdr:rowOff>0</xdr:rowOff>
    </xdr:to>
    <xdr:sp>
      <xdr:nvSpPr>
        <xdr:cNvPr id="1" name="直線コネクタ 2"/>
        <xdr:cNvSpPr>
          <a:spLocks/>
        </xdr:cNvSpPr>
      </xdr:nvSpPr>
      <xdr:spPr>
        <a:xfrm>
          <a:off x="942975" y="981075"/>
          <a:ext cx="5495925" cy="381000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22"/>
  <sheetViews>
    <sheetView tabSelected="1" view="pageBreakPreview" zoomScaleSheetLayoutView="100" zoomScalePageLayoutView="0" workbookViewId="0" topLeftCell="A1">
      <selection activeCell="A23" sqref="A23"/>
    </sheetView>
  </sheetViews>
  <sheetFormatPr defaultColWidth="9.140625" defaultRowHeight="15"/>
  <cols>
    <col min="1" max="3" width="3.57421875" style="0" customWidth="1"/>
    <col min="4" max="28" width="3.421875" style="0" customWidth="1"/>
    <col min="29" max="34" width="4.57421875" style="0" customWidth="1"/>
    <col min="35" max="35" width="5.28125" style="0" customWidth="1"/>
    <col min="36" max="36" width="4.421875" style="0" customWidth="1"/>
    <col min="37" max="66" width="2.57421875" style="0" customWidth="1"/>
  </cols>
  <sheetData>
    <row r="1" spans="1:36" ht="21.75" customHeight="1">
      <c r="A1" s="71" t="s">
        <v>38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1"/>
      <c r="X1" s="71"/>
      <c r="Y1" s="71"/>
      <c r="Z1" s="71"/>
      <c r="AA1" s="71"/>
      <c r="AB1" s="71"/>
      <c r="AC1" s="71"/>
      <c r="AD1" s="71"/>
      <c r="AE1" s="71"/>
      <c r="AF1" s="71"/>
      <c r="AG1" s="71"/>
      <c r="AH1" s="71"/>
      <c r="AI1" s="71"/>
      <c r="AJ1" s="71"/>
    </row>
    <row r="2" ht="7.5" customHeight="1"/>
    <row r="3" spans="1:36" ht="19.5" customHeight="1">
      <c r="A3" s="69" t="s">
        <v>25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</row>
    <row r="4" ht="7.5" customHeight="1" thickBot="1"/>
    <row r="5" spans="1:36" s="1" customFormat="1" ht="21" customHeight="1" thickTop="1">
      <c r="A5" s="73"/>
      <c r="B5" s="73"/>
      <c r="C5" s="73"/>
      <c r="D5" s="73"/>
      <c r="E5" s="64" t="s">
        <v>13</v>
      </c>
      <c r="F5" s="65"/>
      <c r="G5" s="66"/>
      <c r="H5" s="67" t="s">
        <v>14</v>
      </c>
      <c r="I5" s="67"/>
      <c r="J5" s="67"/>
      <c r="K5" s="64" t="s">
        <v>27</v>
      </c>
      <c r="L5" s="65"/>
      <c r="M5" s="66"/>
      <c r="N5" s="67" t="s">
        <v>46</v>
      </c>
      <c r="O5" s="67"/>
      <c r="P5" s="67"/>
      <c r="Q5" s="64" t="s">
        <v>24</v>
      </c>
      <c r="R5" s="65"/>
      <c r="S5" s="66"/>
      <c r="T5" s="64" t="s">
        <v>26</v>
      </c>
      <c r="U5" s="65"/>
      <c r="V5" s="66"/>
      <c r="W5" s="67" t="s">
        <v>36</v>
      </c>
      <c r="X5" s="67"/>
      <c r="Y5" s="67"/>
      <c r="Z5" s="64" t="s">
        <v>37</v>
      </c>
      <c r="AA5" s="65"/>
      <c r="AB5" s="66"/>
      <c r="AC5" s="2" t="s">
        <v>1</v>
      </c>
      <c r="AD5" s="2" t="s">
        <v>2</v>
      </c>
      <c r="AE5" s="22" t="s">
        <v>3</v>
      </c>
      <c r="AF5" s="25" t="s">
        <v>4</v>
      </c>
      <c r="AG5" s="20" t="s">
        <v>5</v>
      </c>
      <c r="AH5" s="3" t="s">
        <v>6</v>
      </c>
      <c r="AI5" s="37" t="s">
        <v>7</v>
      </c>
      <c r="AJ5" s="40" t="s">
        <v>8</v>
      </c>
    </row>
    <row r="6" spans="1:36" ht="18.75" customHeight="1">
      <c r="A6" s="56" t="s">
        <v>12</v>
      </c>
      <c r="B6" s="57"/>
      <c r="C6" s="57"/>
      <c r="D6" s="58"/>
      <c r="E6" s="43"/>
      <c r="F6" s="44"/>
      <c r="G6" s="45"/>
      <c r="H6" s="43" t="s">
        <v>39</v>
      </c>
      <c r="I6" s="44"/>
      <c r="J6" s="45"/>
      <c r="K6" s="43" t="s">
        <v>39</v>
      </c>
      <c r="L6" s="44"/>
      <c r="M6" s="45"/>
      <c r="N6" s="43" t="s">
        <v>39</v>
      </c>
      <c r="O6" s="44"/>
      <c r="P6" s="45"/>
      <c r="Q6" s="43" t="s">
        <v>39</v>
      </c>
      <c r="R6" s="44"/>
      <c r="S6" s="45"/>
      <c r="T6" s="43" t="s">
        <v>39</v>
      </c>
      <c r="U6" s="44"/>
      <c r="V6" s="45"/>
      <c r="W6" s="43" t="s">
        <v>39</v>
      </c>
      <c r="X6" s="44"/>
      <c r="Y6" s="45"/>
      <c r="Z6" s="43" t="s">
        <v>39</v>
      </c>
      <c r="AA6" s="44"/>
      <c r="AB6" s="45"/>
      <c r="AC6" s="41">
        <f>COUNTIF(E6:AB6,"○")</f>
        <v>7</v>
      </c>
      <c r="AD6" s="41">
        <f>COUNTIF(E6:AB6,"●")</f>
        <v>0</v>
      </c>
      <c r="AE6" s="54">
        <f>COUNTIF(E6:AB6,"△")</f>
        <v>0</v>
      </c>
      <c r="AF6" s="46">
        <f>(AC6*3)+(AE6*1)</f>
        <v>21</v>
      </c>
      <c r="AG6" s="48">
        <f>SUM(E7,H7,K7,N7,Q7,T7,W7,Z7)</f>
        <v>27</v>
      </c>
      <c r="AH6" s="41">
        <f>SUM(G7,J7,M7,P7,S7,V7,Y7,AB7)</f>
        <v>3</v>
      </c>
      <c r="AI6" s="50">
        <f>AG6-AH6</f>
        <v>24</v>
      </c>
      <c r="AJ6" s="52">
        <v>1</v>
      </c>
    </row>
    <row r="7" spans="1:36" ht="18.75" customHeight="1">
      <c r="A7" s="59"/>
      <c r="B7" s="60"/>
      <c r="C7" s="60"/>
      <c r="D7" s="61"/>
      <c r="E7" s="15"/>
      <c r="F7" s="16" t="s">
        <v>0</v>
      </c>
      <c r="G7" s="17"/>
      <c r="H7" s="32">
        <v>1</v>
      </c>
      <c r="I7" s="16" t="s">
        <v>0</v>
      </c>
      <c r="J7" s="31">
        <v>0</v>
      </c>
      <c r="K7" s="28">
        <v>1</v>
      </c>
      <c r="L7" s="16" t="s">
        <v>0</v>
      </c>
      <c r="M7" s="29">
        <v>0</v>
      </c>
      <c r="N7" s="15">
        <v>5</v>
      </c>
      <c r="O7" s="16" t="s">
        <v>0</v>
      </c>
      <c r="P7" s="17">
        <v>2</v>
      </c>
      <c r="Q7" s="15">
        <v>1</v>
      </c>
      <c r="R7" s="16" t="s">
        <v>0</v>
      </c>
      <c r="S7" s="17">
        <v>0</v>
      </c>
      <c r="T7" s="32">
        <v>7</v>
      </c>
      <c r="U7" s="16" t="s">
        <v>0</v>
      </c>
      <c r="V7" s="31">
        <v>0</v>
      </c>
      <c r="W7" s="32">
        <v>6</v>
      </c>
      <c r="X7" s="16" t="s">
        <v>0</v>
      </c>
      <c r="Y7" s="31">
        <v>0</v>
      </c>
      <c r="Z7" s="32">
        <v>6</v>
      </c>
      <c r="AA7" s="16" t="s">
        <v>0</v>
      </c>
      <c r="AB7" s="31">
        <v>1</v>
      </c>
      <c r="AC7" s="42"/>
      <c r="AD7" s="42"/>
      <c r="AE7" s="55"/>
      <c r="AF7" s="47"/>
      <c r="AG7" s="49"/>
      <c r="AH7" s="42"/>
      <c r="AI7" s="51"/>
      <c r="AJ7" s="53"/>
    </row>
    <row r="8" spans="1:36" ht="18.75" customHeight="1">
      <c r="A8" s="56" t="s">
        <v>15</v>
      </c>
      <c r="B8" s="57"/>
      <c r="C8" s="57"/>
      <c r="D8" s="58"/>
      <c r="E8" s="43" t="s">
        <v>40</v>
      </c>
      <c r="F8" s="44"/>
      <c r="G8" s="45"/>
      <c r="H8" s="43"/>
      <c r="I8" s="44"/>
      <c r="J8" s="45"/>
      <c r="K8" s="43" t="s">
        <v>83</v>
      </c>
      <c r="L8" s="44"/>
      <c r="M8" s="45"/>
      <c r="N8" s="43" t="s">
        <v>39</v>
      </c>
      <c r="O8" s="44"/>
      <c r="P8" s="45"/>
      <c r="Q8" s="43" t="s">
        <v>39</v>
      </c>
      <c r="R8" s="44"/>
      <c r="S8" s="45"/>
      <c r="T8" s="43" t="s">
        <v>39</v>
      </c>
      <c r="U8" s="44"/>
      <c r="V8" s="45"/>
      <c r="W8" s="43" t="s">
        <v>41</v>
      </c>
      <c r="X8" s="44"/>
      <c r="Y8" s="45"/>
      <c r="Z8" s="43" t="s">
        <v>39</v>
      </c>
      <c r="AA8" s="44"/>
      <c r="AB8" s="45"/>
      <c r="AC8" s="41">
        <f>COUNTIF(E8:AB8,"○")+1</f>
        <v>6</v>
      </c>
      <c r="AD8" s="41">
        <f>COUNTIF(E8:AB8,"●")</f>
        <v>1</v>
      </c>
      <c r="AE8" s="54">
        <f>COUNTIF(E8:AB8,"△")</f>
        <v>0</v>
      </c>
      <c r="AF8" s="46">
        <f>(AC8*3)+(AE8*1)</f>
        <v>18</v>
      </c>
      <c r="AG8" s="48">
        <f>SUM(E9,H9,K9,N9,Q9,T9,W9,Z9)</f>
        <v>19</v>
      </c>
      <c r="AH8" s="41">
        <f>SUM(G9,J9,M9,P9,S9,V9,Y9,AB9)</f>
        <v>5</v>
      </c>
      <c r="AI8" s="50">
        <f>AG8-AH8</f>
        <v>14</v>
      </c>
      <c r="AJ8" s="52">
        <v>2</v>
      </c>
    </row>
    <row r="9" spans="1:36" ht="18.75" customHeight="1">
      <c r="A9" s="59"/>
      <c r="B9" s="60"/>
      <c r="C9" s="60"/>
      <c r="D9" s="61"/>
      <c r="E9" s="32">
        <v>0</v>
      </c>
      <c r="F9" s="16" t="s">
        <v>0</v>
      </c>
      <c r="G9" s="31">
        <v>1</v>
      </c>
      <c r="H9" s="15"/>
      <c r="I9" s="16" t="s">
        <v>0</v>
      </c>
      <c r="J9" s="17"/>
      <c r="K9" s="15">
        <v>5</v>
      </c>
      <c r="L9" s="16" t="s">
        <v>0</v>
      </c>
      <c r="M9" s="17">
        <v>0</v>
      </c>
      <c r="N9" s="32">
        <v>3</v>
      </c>
      <c r="O9" s="16" t="s">
        <v>0</v>
      </c>
      <c r="P9" s="31">
        <v>1</v>
      </c>
      <c r="Q9" s="28">
        <v>5</v>
      </c>
      <c r="R9" s="16" t="s">
        <v>0</v>
      </c>
      <c r="S9" s="29">
        <v>0</v>
      </c>
      <c r="T9" s="32">
        <v>1</v>
      </c>
      <c r="U9" s="16" t="s">
        <v>0</v>
      </c>
      <c r="V9" s="31">
        <v>0</v>
      </c>
      <c r="W9" s="15">
        <v>4</v>
      </c>
      <c r="X9" s="16" t="s">
        <v>0</v>
      </c>
      <c r="Y9" s="17">
        <v>3</v>
      </c>
      <c r="Z9" s="15">
        <v>1</v>
      </c>
      <c r="AA9" s="16" t="s">
        <v>0</v>
      </c>
      <c r="AB9" s="17">
        <v>0</v>
      </c>
      <c r="AC9" s="42"/>
      <c r="AD9" s="42"/>
      <c r="AE9" s="55"/>
      <c r="AF9" s="47"/>
      <c r="AG9" s="49"/>
      <c r="AH9" s="42"/>
      <c r="AI9" s="51"/>
      <c r="AJ9" s="53"/>
    </row>
    <row r="10" spans="1:36" ht="18.75" customHeight="1">
      <c r="A10" s="56" t="s">
        <v>27</v>
      </c>
      <c r="B10" s="57"/>
      <c r="C10" s="57"/>
      <c r="D10" s="58"/>
      <c r="E10" s="43" t="s">
        <v>40</v>
      </c>
      <c r="F10" s="44"/>
      <c r="G10" s="45"/>
      <c r="H10" s="43" t="s">
        <v>93</v>
      </c>
      <c r="I10" s="44"/>
      <c r="J10" s="45"/>
      <c r="K10" s="43"/>
      <c r="L10" s="44"/>
      <c r="M10" s="45"/>
      <c r="N10" s="43" t="s">
        <v>39</v>
      </c>
      <c r="O10" s="44"/>
      <c r="P10" s="45"/>
      <c r="Q10" s="43" t="s">
        <v>63</v>
      </c>
      <c r="R10" s="44"/>
      <c r="S10" s="45"/>
      <c r="T10" s="43" t="s">
        <v>40</v>
      </c>
      <c r="U10" s="44"/>
      <c r="V10" s="45"/>
      <c r="W10" s="43" t="s">
        <v>40</v>
      </c>
      <c r="X10" s="44"/>
      <c r="Y10" s="45"/>
      <c r="Z10" s="43" t="s">
        <v>40</v>
      </c>
      <c r="AA10" s="44"/>
      <c r="AB10" s="45"/>
      <c r="AC10" s="41">
        <f>COUNTIF(E10:AB10,"○")</f>
        <v>1</v>
      </c>
      <c r="AD10" s="41">
        <f>COUNTIF(E10:AB10,"●")+1</f>
        <v>5</v>
      </c>
      <c r="AE10" s="54">
        <f>COUNTIF(E10:AB10,"△")</f>
        <v>1</v>
      </c>
      <c r="AF10" s="62">
        <f>(AC10*3)+(AE10*1)-3</f>
        <v>1</v>
      </c>
      <c r="AG10" s="48">
        <f>SUM(E11,H11,K11,N11,Q11,T11,W11,Z11)</f>
        <v>2</v>
      </c>
      <c r="AH10" s="41">
        <f>SUM(G11,J11,M11,P11,S11,V11,Y11,AB11)</f>
        <v>14</v>
      </c>
      <c r="AI10" s="50">
        <f>AG10-AH10</f>
        <v>-12</v>
      </c>
      <c r="AJ10" s="52">
        <v>8</v>
      </c>
    </row>
    <row r="11" spans="1:36" ht="18.75" customHeight="1">
      <c r="A11" s="59"/>
      <c r="B11" s="60"/>
      <c r="C11" s="60"/>
      <c r="D11" s="61"/>
      <c r="E11" s="28">
        <v>0</v>
      </c>
      <c r="F11" s="16" t="s">
        <v>0</v>
      </c>
      <c r="G11" s="29">
        <v>1</v>
      </c>
      <c r="H11" s="15">
        <v>0</v>
      </c>
      <c r="I11" s="16" t="s">
        <v>0</v>
      </c>
      <c r="J11" s="17">
        <v>5</v>
      </c>
      <c r="K11" s="15"/>
      <c r="L11" s="16" t="s">
        <v>0</v>
      </c>
      <c r="M11" s="17"/>
      <c r="N11" s="32">
        <v>1</v>
      </c>
      <c r="O11" s="16" t="s">
        <v>0</v>
      </c>
      <c r="P11" s="31">
        <v>0</v>
      </c>
      <c r="Q11" s="15">
        <v>0</v>
      </c>
      <c r="R11" s="16" t="s">
        <v>0</v>
      </c>
      <c r="S11" s="17">
        <v>0</v>
      </c>
      <c r="T11" s="15">
        <v>0</v>
      </c>
      <c r="U11" s="16" t="s">
        <v>0</v>
      </c>
      <c r="V11" s="17">
        <v>4</v>
      </c>
      <c r="W11" s="32">
        <v>0</v>
      </c>
      <c r="X11" s="16" t="s">
        <v>0</v>
      </c>
      <c r="Y11" s="31">
        <v>2</v>
      </c>
      <c r="Z11" s="32">
        <v>1</v>
      </c>
      <c r="AA11" s="16" t="s">
        <v>0</v>
      </c>
      <c r="AB11" s="31">
        <v>2</v>
      </c>
      <c r="AC11" s="42"/>
      <c r="AD11" s="42"/>
      <c r="AE11" s="55"/>
      <c r="AF11" s="63"/>
      <c r="AG11" s="49"/>
      <c r="AH11" s="42"/>
      <c r="AI11" s="51"/>
      <c r="AJ11" s="53"/>
    </row>
    <row r="12" spans="1:36" ht="18.75" customHeight="1">
      <c r="A12" s="56" t="s">
        <v>11</v>
      </c>
      <c r="B12" s="57"/>
      <c r="C12" s="57"/>
      <c r="D12" s="58"/>
      <c r="E12" s="43" t="s">
        <v>40</v>
      </c>
      <c r="F12" s="44"/>
      <c r="G12" s="45"/>
      <c r="H12" s="43" t="s">
        <v>40</v>
      </c>
      <c r="I12" s="44"/>
      <c r="J12" s="45"/>
      <c r="K12" s="43" t="s">
        <v>40</v>
      </c>
      <c r="L12" s="44"/>
      <c r="M12" s="45"/>
      <c r="N12" s="43"/>
      <c r="O12" s="44"/>
      <c r="P12" s="45"/>
      <c r="Q12" s="43" t="s">
        <v>40</v>
      </c>
      <c r="R12" s="44"/>
      <c r="S12" s="45"/>
      <c r="T12" s="43" t="s">
        <v>63</v>
      </c>
      <c r="U12" s="44"/>
      <c r="V12" s="45"/>
      <c r="W12" s="43" t="s">
        <v>40</v>
      </c>
      <c r="X12" s="44"/>
      <c r="Y12" s="45"/>
      <c r="Z12" s="43" t="s">
        <v>40</v>
      </c>
      <c r="AA12" s="44"/>
      <c r="AB12" s="45"/>
      <c r="AC12" s="41">
        <f>COUNTIF(E12:AB12,"○")</f>
        <v>0</v>
      </c>
      <c r="AD12" s="41">
        <f>COUNTIF(E12:AB12,"●")</f>
        <v>6</v>
      </c>
      <c r="AE12" s="54">
        <f>COUNTIF(E12:AB12,"△")</f>
        <v>1</v>
      </c>
      <c r="AF12" s="46">
        <f>(AC12*3)+(AE12*1)</f>
        <v>1</v>
      </c>
      <c r="AG12" s="48">
        <f>SUM(E13,H13,K13,N13,Q13,T13,W13,Z13)</f>
        <v>6</v>
      </c>
      <c r="AH12" s="41">
        <f>SUM(G13,J13,M13,P13,S13,V13,Y13,AB13)</f>
        <v>17</v>
      </c>
      <c r="AI12" s="50">
        <f>AG12-AH12</f>
        <v>-11</v>
      </c>
      <c r="AJ12" s="52">
        <v>7</v>
      </c>
    </row>
    <row r="13" spans="1:36" ht="18.75" customHeight="1">
      <c r="A13" s="59"/>
      <c r="B13" s="60"/>
      <c r="C13" s="60"/>
      <c r="D13" s="61"/>
      <c r="E13" s="15">
        <v>2</v>
      </c>
      <c r="F13" s="16" t="s">
        <v>0</v>
      </c>
      <c r="G13" s="17">
        <v>5</v>
      </c>
      <c r="H13" s="32">
        <v>1</v>
      </c>
      <c r="I13" s="16" t="s">
        <v>0</v>
      </c>
      <c r="J13" s="31">
        <v>3</v>
      </c>
      <c r="K13" s="32">
        <v>0</v>
      </c>
      <c r="L13" s="16" t="s">
        <v>0</v>
      </c>
      <c r="M13" s="31">
        <v>1</v>
      </c>
      <c r="N13" s="15"/>
      <c r="O13" s="16" t="s">
        <v>0</v>
      </c>
      <c r="P13" s="17"/>
      <c r="Q13" s="32">
        <v>1</v>
      </c>
      <c r="R13" s="16" t="s">
        <v>0</v>
      </c>
      <c r="S13" s="31">
        <v>2</v>
      </c>
      <c r="T13" s="15">
        <v>1</v>
      </c>
      <c r="U13" s="16" t="s">
        <v>0</v>
      </c>
      <c r="V13" s="17">
        <v>1</v>
      </c>
      <c r="W13" s="32">
        <v>1</v>
      </c>
      <c r="X13" s="16" t="s">
        <v>0</v>
      </c>
      <c r="Y13" s="31">
        <v>4</v>
      </c>
      <c r="Z13" s="15">
        <v>0</v>
      </c>
      <c r="AA13" s="16" t="s">
        <v>0</v>
      </c>
      <c r="AB13" s="17">
        <v>1</v>
      </c>
      <c r="AC13" s="42"/>
      <c r="AD13" s="42"/>
      <c r="AE13" s="55"/>
      <c r="AF13" s="47"/>
      <c r="AG13" s="49"/>
      <c r="AH13" s="42"/>
      <c r="AI13" s="51"/>
      <c r="AJ13" s="53"/>
    </row>
    <row r="14" spans="1:36" ht="18.75" customHeight="1">
      <c r="A14" s="56" t="s">
        <v>23</v>
      </c>
      <c r="B14" s="57"/>
      <c r="C14" s="57"/>
      <c r="D14" s="58"/>
      <c r="E14" s="43" t="s">
        <v>40</v>
      </c>
      <c r="F14" s="44"/>
      <c r="G14" s="45"/>
      <c r="H14" s="43" t="s">
        <v>40</v>
      </c>
      <c r="I14" s="44"/>
      <c r="J14" s="45"/>
      <c r="K14" s="43" t="s">
        <v>63</v>
      </c>
      <c r="L14" s="44"/>
      <c r="M14" s="45"/>
      <c r="N14" s="43" t="s">
        <v>39</v>
      </c>
      <c r="O14" s="44"/>
      <c r="P14" s="45"/>
      <c r="Q14" s="43"/>
      <c r="R14" s="44"/>
      <c r="S14" s="45"/>
      <c r="T14" s="43" t="s">
        <v>63</v>
      </c>
      <c r="U14" s="44"/>
      <c r="V14" s="45"/>
      <c r="W14" s="43" t="s">
        <v>40</v>
      </c>
      <c r="X14" s="44"/>
      <c r="Y14" s="45"/>
      <c r="Z14" s="43" t="s">
        <v>40</v>
      </c>
      <c r="AA14" s="44"/>
      <c r="AB14" s="45"/>
      <c r="AC14" s="41">
        <f>COUNTIF(E14:AB14,"○")</f>
        <v>1</v>
      </c>
      <c r="AD14" s="41">
        <f>COUNTIF(E14:AB14,"●")</f>
        <v>4</v>
      </c>
      <c r="AE14" s="54">
        <f>COUNTIF(E14:AB14,"△")</f>
        <v>2</v>
      </c>
      <c r="AF14" s="46">
        <f>(AC14*3)+(AE14*1)</f>
        <v>5</v>
      </c>
      <c r="AG14" s="48">
        <f>SUM(E15,H15,K15,N15,Q15,T15,W15,Z15)</f>
        <v>7</v>
      </c>
      <c r="AH14" s="41">
        <f>SUM(G15,J15,M15,P15,S15,V15,Y15,AB15)</f>
        <v>17</v>
      </c>
      <c r="AI14" s="50">
        <f>AG14-AH14</f>
        <v>-10</v>
      </c>
      <c r="AJ14" s="52">
        <v>6</v>
      </c>
    </row>
    <row r="15" spans="1:36" ht="18.75" customHeight="1">
      <c r="A15" s="59"/>
      <c r="B15" s="60"/>
      <c r="C15" s="60"/>
      <c r="D15" s="61"/>
      <c r="E15" s="15">
        <v>0</v>
      </c>
      <c r="F15" s="16" t="s">
        <v>0</v>
      </c>
      <c r="G15" s="17">
        <v>1</v>
      </c>
      <c r="H15" s="28">
        <v>0</v>
      </c>
      <c r="I15" s="16" t="s">
        <v>0</v>
      </c>
      <c r="J15" s="29">
        <v>5</v>
      </c>
      <c r="K15" s="15">
        <v>0</v>
      </c>
      <c r="L15" s="16" t="s">
        <v>0</v>
      </c>
      <c r="M15" s="17">
        <v>0</v>
      </c>
      <c r="N15" s="32">
        <v>2</v>
      </c>
      <c r="O15" s="16" t="s">
        <v>0</v>
      </c>
      <c r="P15" s="31">
        <v>1</v>
      </c>
      <c r="Q15" s="15"/>
      <c r="R15" s="16" t="s">
        <v>0</v>
      </c>
      <c r="S15" s="17"/>
      <c r="T15" s="32">
        <v>2</v>
      </c>
      <c r="U15" s="16" t="s">
        <v>0</v>
      </c>
      <c r="V15" s="31">
        <v>2</v>
      </c>
      <c r="W15" s="32">
        <v>2</v>
      </c>
      <c r="X15" s="16" t="s">
        <v>0</v>
      </c>
      <c r="Y15" s="31">
        <v>3</v>
      </c>
      <c r="Z15" s="32">
        <v>1</v>
      </c>
      <c r="AA15" s="16" t="s">
        <v>0</v>
      </c>
      <c r="AB15" s="31">
        <v>5</v>
      </c>
      <c r="AC15" s="42"/>
      <c r="AD15" s="42"/>
      <c r="AE15" s="55"/>
      <c r="AF15" s="47"/>
      <c r="AG15" s="49"/>
      <c r="AH15" s="42"/>
      <c r="AI15" s="51"/>
      <c r="AJ15" s="53"/>
    </row>
    <row r="16" spans="1:36" ht="18.75" customHeight="1">
      <c r="A16" s="56" t="s">
        <v>108</v>
      </c>
      <c r="B16" s="57"/>
      <c r="C16" s="57"/>
      <c r="D16" s="58"/>
      <c r="E16" s="43" t="s">
        <v>40</v>
      </c>
      <c r="F16" s="44"/>
      <c r="G16" s="45"/>
      <c r="H16" s="43" t="s">
        <v>40</v>
      </c>
      <c r="I16" s="44"/>
      <c r="J16" s="45"/>
      <c r="K16" s="43" t="s">
        <v>41</v>
      </c>
      <c r="L16" s="44"/>
      <c r="M16" s="45"/>
      <c r="N16" s="43" t="s">
        <v>63</v>
      </c>
      <c r="O16" s="44"/>
      <c r="P16" s="45"/>
      <c r="Q16" s="43" t="s">
        <v>63</v>
      </c>
      <c r="R16" s="44"/>
      <c r="S16" s="45"/>
      <c r="T16" s="43"/>
      <c r="U16" s="44"/>
      <c r="V16" s="45"/>
      <c r="W16" s="43" t="s">
        <v>39</v>
      </c>
      <c r="X16" s="44"/>
      <c r="Y16" s="45"/>
      <c r="Z16" s="43" t="s">
        <v>93</v>
      </c>
      <c r="AA16" s="44"/>
      <c r="AB16" s="45"/>
      <c r="AC16" s="41">
        <f>COUNTIF(E16:AB16,"○")</f>
        <v>2</v>
      </c>
      <c r="AD16" s="41">
        <f>COUNTIF(E16:AB16,"●")+1</f>
        <v>3</v>
      </c>
      <c r="AE16" s="54">
        <f>COUNTIF(E16:AB16,"△")</f>
        <v>2</v>
      </c>
      <c r="AF16" s="46">
        <f>(AC16*3)+(AE16*1)-3</f>
        <v>5</v>
      </c>
      <c r="AG16" s="48">
        <f>SUM(E17,H17,K17,N17,Q17,T17,W17,Z17)</f>
        <v>9</v>
      </c>
      <c r="AH16" s="41">
        <f>SUM(G17,J17,M17,P17,S17,V17,Y17,AB17)</f>
        <v>17</v>
      </c>
      <c r="AI16" s="50">
        <f>AG16-AH16</f>
        <v>-8</v>
      </c>
      <c r="AJ16" s="52">
        <v>5</v>
      </c>
    </row>
    <row r="17" spans="1:36" ht="18.75" customHeight="1">
      <c r="A17" s="59"/>
      <c r="B17" s="60"/>
      <c r="C17" s="60"/>
      <c r="D17" s="61"/>
      <c r="E17" s="32">
        <v>0</v>
      </c>
      <c r="F17" s="16" t="s">
        <v>0</v>
      </c>
      <c r="G17" s="31">
        <v>7</v>
      </c>
      <c r="H17" s="32">
        <v>0</v>
      </c>
      <c r="I17" s="16" t="s">
        <v>0</v>
      </c>
      <c r="J17" s="31">
        <v>1</v>
      </c>
      <c r="K17" s="15">
        <v>4</v>
      </c>
      <c r="L17" s="16" t="s">
        <v>0</v>
      </c>
      <c r="M17" s="17">
        <v>0</v>
      </c>
      <c r="N17" s="28">
        <v>1</v>
      </c>
      <c r="O17" s="16" t="s">
        <v>0</v>
      </c>
      <c r="P17" s="29">
        <v>1</v>
      </c>
      <c r="Q17" s="32">
        <v>2</v>
      </c>
      <c r="R17" s="16" t="s">
        <v>0</v>
      </c>
      <c r="S17" s="31">
        <v>2</v>
      </c>
      <c r="T17" s="15"/>
      <c r="U17" s="16"/>
      <c r="V17" s="17"/>
      <c r="W17" s="15">
        <v>2</v>
      </c>
      <c r="X17" s="16" t="s">
        <v>0</v>
      </c>
      <c r="Y17" s="17">
        <v>1</v>
      </c>
      <c r="Z17" s="32">
        <v>0</v>
      </c>
      <c r="AA17" s="16" t="s">
        <v>0</v>
      </c>
      <c r="AB17" s="31">
        <v>5</v>
      </c>
      <c r="AC17" s="42"/>
      <c r="AD17" s="42"/>
      <c r="AE17" s="55"/>
      <c r="AF17" s="47"/>
      <c r="AG17" s="49"/>
      <c r="AH17" s="42"/>
      <c r="AI17" s="51"/>
      <c r="AJ17" s="53"/>
    </row>
    <row r="18" spans="1:36" ht="18.75" customHeight="1">
      <c r="A18" s="56" t="s">
        <v>10</v>
      </c>
      <c r="B18" s="57"/>
      <c r="C18" s="57"/>
      <c r="D18" s="58"/>
      <c r="E18" s="43" t="s">
        <v>40</v>
      </c>
      <c r="F18" s="44"/>
      <c r="G18" s="45"/>
      <c r="H18" s="43" t="s">
        <v>40</v>
      </c>
      <c r="I18" s="44"/>
      <c r="J18" s="45"/>
      <c r="K18" s="43" t="s">
        <v>39</v>
      </c>
      <c r="L18" s="44"/>
      <c r="M18" s="45"/>
      <c r="N18" s="43" t="s">
        <v>39</v>
      </c>
      <c r="O18" s="44"/>
      <c r="P18" s="45"/>
      <c r="Q18" s="43" t="s">
        <v>39</v>
      </c>
      <c r="R18" s="44"/>
      <c r="S18" s="45"/>
      <c r="T18" s="43" t="s">
        <v>40</v>
      </c>
      <c r="U18" s="44"/>
      <c r="V18" s="45"/>
      <c r="W18" s="43"/>
      <c r="X18" s="44"/>
      <c r="Y18" s="45"/>
      <c r="Z18" s="43" t="s">
        <v>39</v>
      </c>
      <c r="AA18" s="44"/>
      <c r="AB18" s="45"/>
      <c r="AC18" s="41">
        <f>COUNTIF(E18:AB18,"○")</f>
        <v>4</v>
      </c>
      <c r="AD18" s="41">
        <f>COUNTIF(E18:AB18,"●")</f>
        <v>3</v>
      </c>
      <c r="AE18" s="54">
        <f>COUNTIF(E18:AB18,"△")</f>
        <v>0</v>
      </c>
      <c r="AF18" s="46">
        <f>(AC18*3)+(AE18*1)</f>
        <v>12</v>
      </c>
      <c r="AG18" s="48">
        <f>SUM(E19,H19,K19,N19,Q19,T19,W19,Z19)</f>
        <v>14</v>
      </c>
      <c r="AH18" s="41">
        <f>SUM(G19,J19,M19,P19,S19,V19,Y19,AB19)</f>
        <v>15</v>
      </c>
      <c r="AI18" s="50">
        <f>AG18-AH18</f>
        <v>-1</v>
      </c>
      <c r="AJ18" s="52">
        <v>4</v>
      </c>
    </row>
    <row r="19" spans="1:36" ht="18.75" customHeight="1">
      <c r="A19" s="59"/>
      <c r="B19" s="60"/>
      <c r="C19" s="60"/>
      <c r="D19" s="61"/>
      <c r="E19" s="32">
        <v>0</v>
      </c>
      <c r="F19" s="16" t="s">
        <v>0</v>
      </c>
      <c r="G19" s="31">
        <v>6</v>
      </c>
      <c r="H19" s="15">
        <v>3</v>
      </c>
      <c r="I19" s="16" t="s">
        <v>0</v>
      </c>
      <c r="J19" s="17">
        <v>4</v>
      </c>
      <c r="K19" s="32">
        <v>2</v>
      </c>
      <c r="L19" s="16" t="s">
        <v>0</v>
      </c>
      <c r="M19" s="31">
        <v>0</v>
      </c>
      <c r="N19" s="32">
        <v>4</v>
      </c>
      <c r="O19" s="16" t="s">
        <v>0</v>
      </c>
      <c r="P19" s="31">
        <v>1</v>
      </c>
      <c r="Q19" s="32">
        <v>3</v>
      </c>
      <c r="R19" s="16" t="s">
        <v>0</v>
      </c>
      <c r="S19" s="31">
        <v>2</v>
      </c>
      <c r="T19" s="32">
        <v>1</v>
      </c>
      <c r="U19" s="16" t="s">
        <v>0</v>
      </c>
      <c r="V19" s="31">
        <v>2</v>
      </c>
      <c r="W19" s="4"/>
      <c r="X19" s="5" t="s">
        <v>0</v>
      </c>
      <c r="Y19" s="6"/>
      <c r="Z19" s="28">
        <v>1</v>
      </c>
      <c r="AA19" s="16" t="s">
        <v>0</v>
      </c>
      <c r="AB19" s="29">
        <v>0</v>
      </c>
      <c r="AC19" s="42"/>
      <c r="AD19" s="42"/>
      <c r="AE19" s="55"/>
      <c r="AF19" s="47"/>
      <c r="AG19" s="49"/>
      <c r="AH19" s="42"/>
      <c r="AI19" s="51"/>
      <c r="AJ19" s="53"/>
    </row>
    <row r="20" spans="1:36" ht="18.75" customHeight="1">
      <c r="A20" s="56" t="s">
        <v>9</v>
      </c>
      <c r="B20" s="57"/>
      <c r="C20" s="57"/>
      <c r="D20" s="58"/>
      <c r="E20" s="43" t="s">
        <v>40</v>
      </c>
      <c r="F20" s="44"/>
      <c r="G20" s="45"/>
      <c r="H20" s="43" t="s">
        <v>40</v>
      </c>
      <c r="I20" s="44"/>
      <c r="J20" s="45"/>
      <c r="K20" s="43" t="s">
        <v>39</v>
      </c>
      <c r="L20" s="44"/>
      <c r="M20" s="45"/>
      <c r="N20" s="43" t="s">
        <v>39</v>
      </c>
      <c r="O20" s="44"/>
      <c r="P20" s="45"/>
      <c r="Q20" s="43" t="s">
        <v>39</v>
      </c>
      <c r="R20" s="44"/>
      <c r="S20" s="45"/>
      <c r="T20" s="43" t="s">
        <v>83</v>
      </c>
      <c r="U20" s="44"/>
      <c r="V20" s="45"/>
      <c r="W20" s="43" t="s">
        <v>40</v>
      </c>
      <c r="X20" s="44"/>
      <c r="Y20" s="45"/>
      <c r="Z20" s="43"/>
      <c r="AA20" s="44"/>
      <c r="AB20" s="45"/>
      <c r="AC20" s="41">
        <f>COUNTIF(E20:AB20,"○")+1</f>
        <v>4</v>
      </c>
      <c r="AD20" s="41">
        <f>COUNTIF(E20:AB20,"●")</f>
        <v>3</v>
      </c>
      <c r="AE20" s="54">
        <f>COUNTIF(E20:AB20,"△")</f>
        <v>0</v>
      </c>
      <c r="AF20" s="46">
        <f>(AC20*3)+(AE20*1)</f>
        <v>12</v>
      </c>
      <c r="AG20" s="48">
        <f>SUM(E21,H21,K21,N21,Q21,T21,W21,Z21)</f>
        <v>14</v>
      </c>
      <c r="AH20" s="41">
        <f>SUM(G21,J21,M21,P21,S21,V21,Y21,AB21)</f>
        <v>10</v>
      </c>
      <c r="AI20" s="50">
        <f>AG20-AH20</f>
        <v>4</v>
      </c>
      <c r="AJ20" s="52">
        <v>3</v>
      </c>
    </row>
    <row r="21" spans="1:36" ht="18.75" customHeight="1" thickBot="1">
      <c r="A21" s="59"/>
      <c r="B21" s="60"/>
      <c r="C21" s="60"/>
      <c r="D21" s="61"/>
      <c r="E21" s="32">
        <v>1</v>
      </c>
      <c r="F21" s="16" t="s">
        <v>0</v>
      </c>
      <c r="G21" s="31">
        <v>6</v>
      </c>
      <c r="H21" s="15">
        <v>0</v>
      </c>
      <c r="I21" s="16" t="s">
        <v>0</v>
      </c>
      <c r="J21" s="17">
        <v>1</v>
      </c>
      <c r="K21" s="32">
        <v>2</v>
      </c>
      <c r="L21" s="16" t="s">
        <v>0</v>
      </c>
      <c r="M21" s="31">
        <v>1</v>
      </c>
      <c r="N21" s="23">
        <v>1</v>
      </c>
      <c r="O21" s="16" t="s">
        <v>0</v>
      </c>
      <c r="P21" s="24">
        <v>0</v>
      </c>
      <c r="Q21" s="32">
        <v>5</v>
      </c>
      <c r="R21" s="16" t="s">
        <v>0</v>
      </c>
      <c r="S21" s="31">
        <v>1</v>
      </c>
      <c r="T21" s="32">
        <v>5</v>
      </c>
      <c r="U21" s="16" t="s">
        <v>0</v>
      </c>
      <c r="V21" s="31">
        <v>0</v>
      </c>
      <c r="W21" s="28">
        <v>0</v>
      </c>
      <c r="X21" s="16" t="s">
        <v>0</v>
      </c>
      <c r="Y21" s="29">
        <v>1</v>
      </c>
      <c r="Z21" s="15"/>
      <c r="AA21" s="16" t="s">
        <v>0</v>
      </c>
      <c r="AB21" s="17"/>
      <c r="AC21" s="42"/>
      <c r="AD21" s="42"/>
      <c r="AE21" s="55"/>
      <c r="AF21" s="72"/>
      <c r="AG21" s="49"/>
      <c r="AH21" s="42"/>
      <c r="AI21" s="51"/>
      <c r="AJ21" s="68"/>
    </row>
    <row r="22" spans="29:35" ht="13.5" hidden="1">
      <c r="AC22">
        <f>SUM(AC6:AC21)</f>
        <v>25</v>
      </c>
      <c r="AD22">
        <f>SUM(AD6:AD21)</f>
        <v>25</v>
      </c>
      <c r="AE22">
        <f>SUM(AE6:AE21)</f>
        <v>6</v>
      </c>
      <c r="AG22">
        <f>SUM(AG6:AG21)</f>
        <v>98</v>
      </c>
      <c r="AH22">
        <f>SUM(AH6:AH21)</f>
        <v>98</v>
      </c>
      <c r="AI22">
        <f>SUM(AI6:AI21)</f>
        <v>0</v>
      </c>
    </row>
  </sheetData>
  <sheetProtection/>
  <mergeCells count="147">
    <mergeCell ref="A5:D5"/>
    <mergeCell ref="E20:G20"/>
    <mergeCell ref="A6:D7"/>
    <mergeCell ref="A8:D9"/>
    <mergeCell ref="A18:D19"/>
    <mergeCell ref="A14:D15"/>
    <mergeCell ref="E5:G5"/>
    <mergeCell ref="A20:D21"/>
    <mergeCell ref="E6:G6"/>
    <mergeCell ref="E8:G8"/>
    <mergeCell ref="Q6:S6"/>
    <mergeCell ref="H8:J8"/>
    <mergeCell ref="H5:J5"/>
    <mergeCell ref="K5:M5"/>
    <mergeCell ref="N5:P5"/>
    <mergeCell ref="Q5:S5"/>
    <mergeCell ref="E18:G18"/>
    <mergeCell ref="H18:J18"/>
    <mergeCell ref="H20:J20"/>
    <mergeCell ref="K18:M18"/>
    <mergeCell ref="N18:P18"/>
    <mergeCell ref="H6:J6"/>
    <mergeCell ref="K6:M6"/>
    <mergeCell ref="N6:P6"/>
    <mergeCell ref="E14:G14"/>
    <mergeCell ref="H14:J14"/>
    <mergeCell ref="Q18:S18"/>
    <mergeCell ref="K8:M8"/>
    <mergeCell ref="N8:P8"/>
    <mergeCell ref="Q8:S8"/>
    <mergeCell ref="K20:M20"/>
    <mergeCell ref="N20:P20"/>
    <mergeCell ref="Q20:S20"/>
    <mergeCell ref="K14:M14"/>
    <mergeCell ref="N14:P14"/>
    <mergeCell ref="Q14:S14"/>
    <mergeCell ref="AC6:AC7"/>
    <mergeCell ref="AD6:AD7"/>
    <mergeCell ref="AE6:AE7"/>
    <mergeCell ref="AF6:AF7"/>
    <mergeCell ref="AG6:AG7"/>
    <mergeCell ref="AH6:AH7"/>
    <mergeCell ref="AI6:AI7"/>
    <mergeCell ref="AJ6:AJ7"/>
    <mergeCell ref="AC8:AC9"/>
    <mergeCell ref="AD8:AD9"/>
    <mergeCell ref="AE8:AE9"/>
    <mergeCell ref="AF8:AF9"/>
    <mergeCell ref="AG8:AG9"/>
    <mergeCell ref="AH8:AH9"/>
    <mergeCell ref="AI8:AI9"/>
    <mergeCell ref="AJ8:AJ9"/>
    <mergeCell ref="AI18:AI19"/>
    <mergeCell ref="AJ18:AJ19"/>
    <mergeCell ref="AC18:AC19"/>
    <mergeCell ref="AD18:AD19"/>
    <mergeCell ref="AE18:AE19"/>
    <mergeCell ref="AF18:AF19"/>
    <mergeCell ref="AG18:AG19"/>
    <mergeCell ref="AH18:AH19"/>
    <mergeCell ref="AI20:AI21"/>
    <mergeCell ref="AJ20:AJ21"/>
    <mergeCell ref="A3:AJ3"/>
    <mergeCell ref="A1:AJ1"/>
    <mergeCell ref="AC20:AC21"/>
    <mergeCell ref="AD20:AD21"/>
    <mergeCell ref="AE20:AE21"/>
    <mergeCell ref="AF20:AF21"/>
    <mergeCell ref="AG20:AG21"/>
    <mergeCell ref="AH20:AH21"/>
    <mergeCell ref="T18:V18"/>
    <mergeCell ref="W18:Y18"/>
    <mergeCell ref="T20:V20"/>
    <mergeCell ref="W20:Y20"/>
    <mergeCell ref="T5:V5"/>
    <mergeCell ref="W5:Y5"/>
    <mergeCell ref="T6:V6"/>
    <mergeCell ref="W6:Y6"/>
    <mergeCell ref="T8:V8"/>
    <mergeCell ref="W8:Y8"/>
    <mergeCell ref="Z5:AB5"/>
    <mergeCell ref="Z6:AB6"/>
    <mergeCell ref="Z8:AB8"/>
    <mergeCell ref="Z18:AB18"/>
    <mergeCell ref="Z14:AB14"/>
    <mergeCell ref="Z20:AB20"/>
    <mergeCell ref="A10:D11"/>
    <mergeCell ref="E10:G10"/>
    <mergeCell ref="H10:J10"/>
    <mergeCell ref="K10:M10"/>
    <mergeCell ref="N10:P10"/>
    <mergeCell ref="Q10:S10"/>
    <mergeCell ref="T10:V10"/>
    <mergeCell ref="W10:Y10"/>
    <mergeCell ref="Z10:AB10"/>
    <mergeCell ref="AC10:AC11"/>
    <mergeCell ref="AD10:AD11"/>
    <mergeCell ref="AE10:AE11"/>
    <mergeCell ref="AF10:AF11"/>
    <mergeCell ref="AG10:AG11"/>
    <mergeCell ref="AH10:AH11"/>
    <mergeCell ref="AI10:AI11"/>
    <mergeCell ref="AJ10:AJ11"/>
    <mergeCell ref="A12:D13"/>
    <mergeCell ref="E12:G12"/>
    <mergeCell ref="H12:J12"/>
    <mergeCell ref="K12:M12"/>
    <mergeCell ref="N12:P12"/>
    <mergeCell ref="AG12:AG13"/>
    <mergeCell ref="AH12:AH13"/>
    <mergeCell ref="AI12:AI13"/>
    <mergeCell ref="AJ12:AJ13"/>
    <mergeCell ref="Q12:S12"/>
    <mergeCell ref="T12:V12"/>
    <mergeCell ref="W12:Y12"/>
    <mergeCell ref="Z12:AB12"/>
    <mergeCell ref="AC12:AC13"/>
    <mergeCell ref="AD12:AD13"/>
    <mergeCell ref="W14:Y14"/>
    <mergeCell ref="AC14:AC15"/>
    <mergeCell ref="AD14:AD15"/>
    <mergeCell ref="AE14:AE15"/>
    <mergeCell ref="AF14:AF15"/>
    <mergeCell ref="AE12:AE13"/>
    <mergeCell ref="AF12:AF13"/>
    <mergeCell ref="A16:D17"/>
    <mergeCell ref="E16:G16"/>
    <mergeCell ref="H16:J16"/>
    <mergeCell ref="K16:M16"/>
    <mergeCell ref="N16:P16"/>
    <mergeCell ref="T14:V14"/>
    <mergeCell ref="AJ16:AJ17"/>
    <mergeCell ref="T16:V16"/>
    <mergeCell ref="W16:Y16"/>
    <mergeCell ref="Z16:AB16"/>
    <mergeCell ref="AC16:AC17"/>
    <mergeCell ref="AG14:AG15"/>
    <mergeCell ref="AH14:AH15"/>
    <mergeCell ref="AI14:AI15"/>
    <mergeCell ref="AJ14:AJ15"/>
    <mergeCell ref="AE16:AE17"/>
    <mergeCell ref="AD16:AD17"/>
    <mergeCell ref="Q16:S16"/>
    <mergeCell ref="AF16:AF17"/>
    <mergeCell ref="AG16:AG17"/>
    <mergeCell ref="AH16:AH17"/>
    <mergeCell ref="AI16:AI17"/>
  </mergeCells>
  <printOptions/>
  <pageMargins left="0.28" right="0.15748031496062992" top="1.4960629921259843" bottom="0.7480314960629921" header="0.31496062992125984" footer="0.31496062992125984"/>
  <pageSetup horizontalDpi="600" verticalDpi="600" orientation="landscape" paperSize="9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Q17"/>
  <sheetViews>
    <sheetView zoomScalePageLayoutView="0" workbookViewId="0" topLeftCell="A1">
      <selection activeCell="D24" sqref="D24"/>
    </sheetView>
  </sheetViews>
  <sheetFormatPr defaultColWidth="11.28125" defaultRowHeight="15"/>
  <cols>
    <col min="1" max="1" width="2.421875" style="0" customWidth="1"/>
    <col min="2" max="2" width="12.57421875" style="0" customWidth="1"/>
    <col min="3" max="3" width="3.7109375" style="0" customWidth="1"/>
    <col min="4" max="4" width="12.57421875" style="0" customWidth="1"/>
    <col min="5" max="5" width="3.7109375" style="0" customWidth="1"/>
    <col min="6" max="6" width="12.57421875" style="0" customWidth="1"/>
    <col min="7" max="7" width="3.7109375" style="0" customWidth="1"/>
    <col min="8" max="8" width="12.57421875" style="0" customWidth="1"/>
    <col min="9" max="9" width="3.7109375" style="0" customWidth="1"/>
    <col min="10" max="10" width="12.57421875" style="0" customWidth="1"/>
    <col min="11" max="11" width="3.7109375" style="0" customWidth="1"/>
    <col min="12" max="12" width="12.57421875" style="0" customWidth="1"/>
    <col min="13" max="13" width="3.7109375" style="0" customWidth="1"/>
    <col min="14" max="14" width="12.57421875" style="0" customWidth="1"/>
    <col min="15" max="15" width="3.7109375" style="0" customWidth="1"/>
    <col min="16" max="16" width="12.57421875" style="0" customWidth="1"/>
    <col min="17" max="17" width="3.7109375" style="0" customWidth="1"/>
  </cols>
  <sheetData>
    <row r="2" ht="13.5">
      <c r="B2" t="s">
        <v>17</v>
      </c>
    </row>
    <row r="4" spans="2:17" ht="13.5" customHeight="1">
      <c r="B4" s="75" t="str">
        <f>'成績表'!E5</f>
        <v>大村ミドル３０</v>
      </c>
      <c r="C4" s="75"/>
      <c r="D4" s="75" t="str">
        <f>'成績表'!H5</f>
        <v>平戸３０</v>
      </c>
      <c r="E4" s="75"/>
      <c r="F4" s="76" t="str">
        <f>'成績表'!K5</f>
        <v>ＡＣ東彼</v>
      </c>
      <c r="G4" s="76"/>
      <c r="H4" s="74" t="str">
        <f>'成績表'!N5</f>
        <v>蹴友クラブ</v>
      </c>
      <c r="I4" s="74"/>
      <c r="J4" s="76" t="str">
        <f>'成績表'!Q5</f>
        <v>佐々ローレンス</v>
      </c>
      <c r="K4" s="76"/>
      <c r="L4" s="75" t="str">
        <f>'成績表'!T5</f>
        <v>佐世保ＳＣ</v>
      </c>
      <c r="M4" s="75"/>
      <c r="N4" s="74" t="str">
        <f>'成績表'!W5</f>
        <v>佐世保市役所ＦＣ</v>
      </c>
      <c r="O4" s="74"/>
      <c r="P4" s="74" t="str">
        <f>'成績表'!Z5</f>
        <v>吉井ＦＣ</v>
      </c>
      <c r="Q4" s="74"/>
    </row>
    <row r="5" spans="2:17" ht="13.5">
      <c r="B5" s="75"/>
      <c r="C5" s="75"/>
      <c r="D5" s="75"/>
      <c r="E5" s="75"/>
      <c r="F5" s="76"/>
      <c r="G5" s="76"/>
      <c r="H5" s="74"/>
      <c r="I5" s="74"/>
      <c r="J5" s="76"/>
      <c r="K5" s="76"/>
      <c r="L5" s="75"/>
      <c r="M5" s="75"/>
      <c r="N5" s="74"/>
      <c r="O5" s="74"/>
      <c r="P5" s="74"/>
      <c r="Q5" s="74"/>
    </row>
    <row r="6" spans="2:17" ht="13.5">
      <c r="B6" s="34" t="s">
        <v>119</v>
      </c>
      <c r="C6" s="8">
        <v>7</v>
      </c>
      <c r="D6" s="27" t="s">
        <v>56</v>
      </c>
      <c r="E6" s="8">
        <v>3</v>
      </c>
      <c r="F6" s="3" t="s">
        <v>101</v>
      </c>
      <c r="G6" s="9">
        <v>1</v>
      </c>
      <c r="H6" s="34" t="s">
        <v>86</v>
      </c>
      <c r="I6" s="10">
        <v>2</v>
      </c>
      <c r="J6" s="34" t="s">
        <v>98</v>
      </c>
      <c r="K6" s="10">
        <v>2</v>
      </c>
      <c r="L6" s="3" t="s">
        <v>44</v>
      </c>
      <c r="M6" s="10">
        <v>4</v>
      </c>
      <c r="N6" s="35" t="s">
        <v>60</v>
      </c>
      <c r="O6" s="10">
        <v>4</v>
      </c>
      <c r="P6" s="3" t="s">
        <v>42</v>
      </c>
      <c r="Q6" s="10">
        <v>5</v>
      </c>
    </row>
    <row r="7" spans="2:17" ht="13.5">
      <c r="B7" s="38" t="s">
        <v>71</v>
      </c>
      <c r="C7" s="9">
        <v>5</v>
      </c>
      <c r="D7" s="27" t="s">
        <v>57</v>
      </c>
      <c r="E7" s="8">
        <v>3</v>
      </c>
      <c r="F7" s="3" t="s">
        <v>114</v>
      </c>
      <c r="G7" s="8">
        <v>1</v>
      </c>
      <c r="H7" s="35" t="s">
        <v>73</v>
      </c>
      <c r="I7" s="10">
        <v>2</v>
      </c>
      <c r="J7" s="35" t="s">
        <v>106</v>
      </c>
      <c r="K7" s="10">
        <v>2</v>
      </c>
      <c r="L7" s="3" t="s">
        <v>43</v>
      </c>
      <c r="M7" s="10">
        <v>2</v>
      </c>
      <c r="N7" s="35" t="s">
        <v>58</v>
      </c>
      <c r="O7" s="10">
        <v>2</v>
      </c>
      <c r="P7" s="3" t="s">
        <v>91</v>
      </c>
      <c r="Q7" s="10">
        <v>3</v>
      </c>
    </row>
    <row r="8" spans="2:17" ht="13.5">
      <c r="B8" s="38" t="s">
        <v>87</v>
      </c>
      <c r="C8" s="8">
        <v>4</v>
      </c>
      <c r="D8" s="27" t="s">
        <v>55</v>
      </c>
      <c r="E8" s="8">
        <v>2</v>
      </c>
      <c r="F8" s="3"/>
      <c r="G8" s="9"/>
      <c r="H8" s="35" t="s">
        <v>72</v>
      </c>
      <c r="I8" s="10">
        <v>1</v>
      </c>
      <c r="J8" s="35" t="s">
        <v>90</v>
      </c>
      <c r="K8" s="35">
        <v>1</v>
      </c>
      <c r="L8" s="3" t="s">
        <v>74</v>
      </c>
      <c r="M8" s="10">
        <v>1</v>
      </c>
      <c r="N8" s="35" t="s">
        <v>76</v>
      </c>
      <c r="O8" s="10">
        <v>2</v>
      </c>
      <c r="P8" s="35" t="s">
        <v>116</v>
      </c>
      <c r="Q8" s="10">
        <v>1</v>
      </c>
    </row>
    <row r="9" spans="2:17" ht="13.5">
      <c r="B9" s="30" t="s">
        <v>70</v>
      </c>
      <c r="C9" s="8">
        <v>3</v>
      </c>
      <c r="D9" s="27" t="s">
        <v>99</v>
      </c>
      <c r="E9" s="9">
        <v>2</v>
      </c>
      <c r="F9" s="3"/>
      <c r="G9" s="9"/>
      <c r="H9" s="35" t="s">
        <v>66</v>
      </c>
      <c r="I9" s="10">
        <v>1</v>
      </c>
      <c r="J9" s="35" t="s">
        <v>117</v>
      </c>
      <c r="K9" s="10">
        <v>1</v>
      </c>
      <c r="L9" s="3" t="s">
        <v>75</v>
      </c>
      <c r="M9" s="10">
        <v>1</v>
      </c>
      <c r="N9" s="35" t="s">
        <v>59</v>
      </c>
      <c r="O9" s="10">
        <v>2</v>
      </c>
      <c r="P9" s="38" t="s">
        <v>94</v>
      </c>
      <c r="Q9" s="10">
        <v>5</v>
      </c>
    </row>
    <row r="10" spans="2:17" ht="13.5">
      <c r="B10" s="38" t="s">
        <v>89</v>
      </c>
      <c r="C10" s="38">
        <v>2</v>
      </c>
      <c r="D10" s="34" t="s">
        <v>54</v>
      </c>
      <c r="E10" s="9">
        <v>1</v>
      </c>
      <c r="F10" s="3"/>
      <c r="G10" s="9"/>
      <c r="H10" s="35"/>
      <c r="I10" s="10"/>
      <c r="J10" s="3" t="s">
        <v>118</v>
      </c>
      <c r="K10" s="10">
        <v>1</v>
      </c>
      <c r="L10" s="3" t="s">
        <v>97</v>
      </c>
      <c r="M10" s="10">
        <v>1</v>
      </c>
      <c r="N10" s="38" t="s">
        <v>105</v>
      </c>
      <c r="O10" s="38">
        <v>2</v>
      </c>
      <c r="P10" s="3"/>
      <c r="Q10" s="10"/>
    </row>
    <row r="11" spans="2:17" ht="13.5">
      <c r="B11" s="38" t="s">
        <v>95</v>
      </c>
      <c r="C11" s="38">
        <v>2</v>
      </c>
      <c r="D11" s="34" t="s">
        <v>69</v>
      </c>
      <c r="E11" s="8">
        <v>1</v>
      </c>
      <c r="F11" s="3"/>
      <c r="G11" s="10"/>
      <c r="H11" s="34"/>
      <c r="I11" s="10"/>
      <c r="J11" s="3"/>
      <c r="K11" s="3"/>
      <c r="L11" s="3"/>
      <c r="M11" s="3"/>
      <c r="N11" s="38" t="s">
        <v>85</v>
      </c>
      <c r="O11" s="10">
        <v>1</v>
      </c>
      <c r="P11" s="3"/>
      <c r="Q11" s="10"/>
    </row>
    <row r="12" spans="2:17" ht="13.5">
      <c r="B12" s="38" t="s">
        <v>64</v>
      </c>
      <c r="C12" s="8">
        <v>1</v>
      </c>
      <c r="D12" s="3" t="s">
        <v>100</v>
      </c>
      <c r="E12" s="10">
        <v>1</v>
      </c>
      <c r="F12" s="3"/>
      <c r="G12" s="10"/>
      <c r="H12" s="3"/>
      <c r="I12" s="3"/>
      <c r="J12" s="3"/>
      <c r="K12" s="3"/>
      <c r="L12" s="3"/>
      <c r="M12" s="10"/>
      <c r="N12" s="38" t="s">
        <v>84</v>
      </c>
      <c r="O12" s="10">
        <v>1</v>
      </c>
      <c r="P12" s="3"/>
      <c r="Q12" s="3"/>
    </row>
    <row r="13" spans="2:17" ht="13.5">
      <c r="B13" s="38" t="s">
        <v>88</v>
      </c>
      <c r="C13" s="8">
        <v>1</v>
      </c>
      <c r="D13" s="34" t="s">
        <v>107</v>
      </c>
      <c r="E13" s="9">
        <v>1</v>
      </c>
      <c r="F13" s="3"/>
      <c r="G13" s="10"/>
      <c r="H13" s="3"/>
      <c r="I13" s="3"/>
      <c r="J13" s="3"/>
      <c r="K13" s="3"/>
      <c r="L13" s="3"/>
      <c r="M13" s="3"/>
      <c r="N13" s="38"/>
      <c r="O13" s="38"/>
      <c r="P13" s="3"/>
      <c r="Q13" s="3"/>
    </row>
    <row r="14" spans="2:17" ht="13.5">
      <c r="B14" s="38" t="s">
        <v>96</v>
      </c>
      <c r="C14" s="38">
        <v>1</v>
      </c>
      <c r="D14" s="38" t="s">
        <v>94</v>
      </c>
      <c r="E14" s="9">
        <v>5</v>
      </c>
      <c r="F14" s="3"/>
      <c r="G14" s="10"/>
      <c r="H14" s="3"/>
      <c r="I14" s="3"/>
      <c r="J14" s="3"/>
      <c r="K14" s="3"/>
      <c r="L14" s="3"/>
      <c r="M14" s="10"/>
      <c r="N14" s="3"/>
      <c r="O14" s="3"/>
      <c r="P14" s="3"/>
      <c r="Q14" s="3"/>
    </row>
    <row r="15" spans="2:17" ht="13.5">
      <c r="B15" s="38" t="s">
        <v>115</v>
      </c>
      <c r="C15" s="38">
        <v>1</v>
      </c>
      <c r="D15" s="10"/>
      <c r="E15" s="1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2:17" ht="13.5">
      <c r="B16" s="38"/>
      <c r="C16" s="38"/>
      <c r="D16" s="3"/>
      <c r="E16" s="10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</row>
    <row r="17" spans="2:17" ht="13.5">
      <c r="B17" s="7" t="s">
        <v>16</v>
      </c>
      <c r="C17" s="11">
        <f>SUM(C6:C16)</f>
        <v>27</v>
      </c>
      <c r="D17" s="7" t="s">
        <v>16</v>
      </c>
      <c r="E17" s="7">
        <f>SUM(E6:E16)</f>
        <v>19</v>
      </c>
      <c r="F17" s="7" t="s">
        <v>16</v>
      </c>
      <c r="G17" s="11">
        <f>SUM(G6:G16)</f>
        <v>2</v>
      </c>
      <c r="H17" s="7" t="s">
        <v>16</v>
      </c>
      <c r="I17" s="11">
        <f>SUM(I6:I16)</f>
        <v>6</v>
      </c>
      <c r="J17" s="7" t="s">
        <v>16</v>
      </c>
      <c r="K17" s="11">
        <f>SUM(K6:K16)</f>
        <v>7</v>
      </c>
      <c r="L17" s="7" t="s">
        <v>16</v>
      </c>
      <c r="M17" s="11">
        <f>SUM(M6:M16)</f>
        <v>9</v>
      </c>
      <c r="N17" s="7" t="s">
        <v>16</v>
      </c>
      <c r="O17" s="11">
        <f>SUM(O6:O16)</f>
        <v>14</v>
      </c>
      <c r="P17" s="18" t="s">
        <v>16</v>
      </c>
      <c r="Q17" s="11">
        <f>SUM(Q6:Q16)</f>
        <v>14</v>
      </c>
    </row>
  </sheetData>
  <sheetProtection/>
  <mergeCells count="8">
    <mergeCell ref="N4:O5"/>
    <mergeCell ref="P4:Q5"/>
    <mergeCell ref="B4:C5"/>
    <mergeCell ref="D4:E5"/>
    <mergeCell ref="F4:G5"/>
    <mergeCell ref="H4:I5"/>
    <mergeCell ref="J4:K5"/>
    <mergeCell ref="L4:M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0"/>
  <sheetViews>
    <sheetView zoomScalePageLayoutView="0" workbookViewId="0" topLeftCell="A1">
      <selection activeCell="G37" sqref="G37"/>
    </sheetView>
  </sheetViews>
  <sheetFormatPr defaultColWidth="9.140625" defaultRowHeight="15"/>
  <cols>
    <col min="1" max="2" width="2.140625" style="0" customWidth="1"/>
    <col min="3" max="3" width="6.421875" style="1" customWidth="1"/>
    <col min="4" max="4" width="14.421875" style="0" customWidth="1"/>
    <col min="5" max="5" width="12.8515625" style="1" customWidth="1"/>
    <col min="6" max="6" width="44.28125" style="0" customWidth="1"/>
  </cols>
  <sheetData>
    <row r="1" ht="15" customHeight="1">
      <c r="A1" t="s">
        <v>19</v>
      </c>
    </row>
    <row r="2" spans="2:4" ht="15" customHeight="1">
      <c r="B2" t="s">
        <v>28</v>
      </c>
      <c r="D2" s="12"/>
    </row>
    <row r="3" spans="3:6" ht="15" customHeight="1">
      <c r="C3" s="7" t="s">
        <v>20</v>
      </c>
      <c r="D3" s="7" t="s">
        <v>18</v>
      </c>
      <c r="E3" s="19" t="s">
        <v>21</v>
      </c>
      <c r="F3" s="7" t="s">
        <v>22</v>
      </c>
    </row>
    <row r="4" spans="3:6" ht="15" customHeight="1">
      <c r="C4" s="19" t="s">
        <v>45</v>
      </c>
      <c r="D4" s="19" t="s">
        <v>47</v>
      </c>
      <c r="E4" s="19" t="s">
        <v>52</v>
      </c>
      <c r="F4" s="13" t="s">
        <v>51</v>
      </c>
    </row>
    <row r="5" spans="3:6" ht="15" customHeight="1">
      <c r="C5" s="19" t="s">
        <v>45</v>
      </c>
      <c r="D5" s="19" t="s">
        <v>48</v>
      </c>
      <c r="E5" s="19" t="s">
        <v>53</v>
      </c>
      <c r="F5" s="13" t="s">
        <v>51</v>
      </c>
    </row>
    <row r="6" spans="3:6" ht="15" customHeight="1">
      <c r="C6" s="19" t="s">
        <v>45</v>
      </c>
      <c r="D6" s="19" t="s">
        <v>49</v>
      </c>
      <c r="E6" s="19" t="s">
        <v>50</v>
      </c>
      <c r="F6" s="13" t="s">
        <v>51</v>
      </c>
    </row>
    <row r="7" spans="3:6" ht="15" customHeight="1">
      <c r="C7" s="19" t="s">
        <v>45</v>
      </c>
      <c r="D7" s="7" t="s">
        <v>61</v>
      </c>
      <c r="E7" s="19" t="s">
        <v>62</v>
      </c>
      <c r="F7" s="13" t="s">
        <v>51</v>
      </c>
    </row>
    <row r="8" ht="15" customHeight="1"/>
    <row r="9" spans="2:4" ht="15" customHeight="1">
      <c r="B9" t="s">
        <v>29</v>
      </c>
      <c r="D9" s="12"/>
    </row>
    <row r="10" spans="3:6" ht="15" customHeight="1">
      <c r="C10" s="7" t="s">
        <v>20</v>
      </c>
      <c r="D10" s="7" t="s">
        <v>18</v>
      </c>
      <c r="E10" s="19" t="s">
        <v>21</v>
      </c>
      <c r="F10" s="7" t="s">
        <v>22</v>
      </c>
    </row>
    <row r="11" spans="3:6" ht="15" customHeight="1">
      <c r="C11" s="21" t="s">
        <v>45</v>
      </c>
      <c r="D11" s="21" t="s">
        <v>49</v>
      </c>
      <c r="E11" s="19" t="s">
        <v>65</v>
      </c>
      <c r="F11" s="14" t="s">
        <v>81</v>
      </c>
    </row>
    <row r="12" ht="15" customHeight="1"/>
    <row r="13" spans="2:4" ht="15" customHeight="1">
      <c r="B13" t="s">
        <v>30</v>
      </c>
      <c r="D13" s="12"/>
    </row>
    <row r="14" spans="3:6" ht="15" customHeight="1">
      <c r="C14" s="7" t="s">
        <v>20</v>
      </c>
      <c r="D14" s="7" t="s">
        <v>18</v>
      </c>
      <c r="E14" s="19" t="s">
        <v>21</v>
      </c>
      <c r="F14" s="7" t="s">
        <v>22</v>
      </c>
    </row>
    <row r="15" spans="3:6" ht="15" customHeight="1">
      <c r="C15" s="26" t="s">
        <v>45</v>
      </c>
      <c r="D15" s="26" t="s">
        <v>67</v>
      </c>
      <c r="E15" s="26" t="s">
        <v>68</v>
      </c>
      <c r="F15" s="13" t="s">
        <v>80</v>
      </c>
    </row>
    <row r="16" spans="3:6" ht="15" customHeight="1">
      <c r="C16" s="26" t="s">
        <v>45</v>
      </c>
      <c r="D16" s="26" t="s">
        <v>49</v>
      </c>
      <c r="E16" s="26" t="s">
        <v>77</v>
      </c>
      <c r="F16" s="13" t="s">
        <v>79</v>
      </c>
    </row>
    <row r="17" spans="3:6" ht="15" customHeight="1">
      <c r="C17" s="26" t="s">
        <v>45</v>
      </c>
      <c r="D17" s="26" t="s">
        <v>49</v>
      </c>
      <c r="E17" s="26" t="s">
        <v>78</v>
      </c>
      <c r="F17" s="13" t="s">
        <v>82</v>
      </c>
    </row>
    <row r="18" ht="15" customHeight="1"/>
    <row r="19" spans="2:4" ht="15" customHeight="1">
      <c r="B19" t="s">
        <v>31</v>
      </c>
      <c r="D19" s="12"/>
    </row>
    <row r="20" spans="3:6" ht="15" customHeight="1">
      <c r="C20" s="7" t="s">
        <v>20</v>
      </c>
      <c r="D20" s="7" t="s">
        <v>18</v>
      </c>
      <c r="E20" s="19" t="s">
        <v>21</v>
      </c>
      <c r="F20" s="7" t="s">
        <v>22</v>
      </c>
    </row>
    <row r="21" spans="3:6" ht="15" customHeight="1">
      <c r="C21" s="7" t="s">
        <v>92</v>
      </c>
      <c r="D21" s="7"/>
      <c r="E21" s="19"/>
      <c r="F21" s="11"/>
    </row>
    <row r="22" ht="15" customHeight="1"/>
    <row r="23" spans="2:4" ht="15" customHeight="1">
      <c r="B23" t="s">
        <v>32</v>
      </c>
      <c r="D23" s="12"/>
    </row>
    <row r="24" spans="3:6" ht="15" customHeight="1">
      <c r="C24" s="7" t="s">
        <v>20</v>
      </c>
      <c r="D24" s="7" t="s">
        <v>18</v>
      </c>
      <c r="E24" s="19" t="s">
        <v>21</v>
      </c>
      <c r="F24" s="7" t="s">
        <v>22</v>
      </c>
    </row>
    <row r="25" spans="3:6" ht="15" customHeight="1">
      <c r="C25" s="33" t="s">
        <v>45</v>
      </c>
      <c r="D25" s="33" t="s">
        <v>61</v>
      </c>
      <c r="E25" s="33" t="s">
        <v>102</v>
      </c>
      <c r="F25" s="13" t="s">
        <v>104</v>
      </c>
    </row>
    <row r="26" spans="3:6" ht="15" customHeight="1">
      <c r="C26" s="33" t="s">
        <v>45</v>
      </c>
      <c r="D26" s="33" t="s">
        <v>61</v>
      </c>
      <c r="E26" s="19" t="s">
        <v>103</v>
      </c>
      <c r="F26" s="13" t="s">
        <v>104</v>
      </c>
    </row>
    <row r="27" ht="15" customHeight="1"/>
    <row r="28" spans="2:4" ht="15" customHeight="1">
      <c r="B28" t="s">
        <v>33</v>
      </c>
      <c r="D28" s="12"/>
    </row>
    <row r="29" spans="3:6" ht="15" customHeight="1">
      <c r="C29" s="7" t="s">
        <v>20</v>
      </c>
      <c r="D29" s="7" t="s">
        <v>18</v>
      </c>
      <c r="E29" s="19" t="s">
        <v>21</v>
      </c>
      <c r="F29" s="7" t="s">
        <v>22</v>
      </c>
    </row>
    <row r="30" spans="3:6" ht="15" customHeight="1">
      <c r="C30" s="36" t="s">
        <v>92</v>
      </c>
      <c r="D30" s="7"/>
      <c r="E30" s="19"/>
      <c r="F30" s="11"/>
    </row>
    <row r="31" ht="15" customHeight="1"/>
    <row r="32" spans="2:4" ht="15" customHeight="1">
      <c r="B32" t="s">
        <v>34</v>
      </c>
      <c r="D32" s="12"/>
    </row>
    <row r="33" spans="3:6" ht="15" customHeight="1">
      <c r="C33" s="7" t="s">
        <v>20</v>
      </c>
      <c r="D33" s="7" t="s">
        <v>18</v>
      </c>
      <c r="E33" s="19" t="s">
        <v>21</v>
      </c>
      <c r="F33" s="7" t="s">
        <v>22</v>
      </c>
    </row>
    <row r="34" spans="3:6" ht="15" customHeight="1">
      <c r="C34" s="39" t="s">
        <v>45</v>
      </c>
      <c r="D34" s="39" t="s">
        <v>61</v>
      </c>
      <c r="E34" s="39" t="s">
        <v>110</v>
      </c>
      <c r="F34" s="13" t="s">
        <v>112</v>
      </c>
    </row>
    <row r="35" spans="3:6" ht="15" customHeight="1">
      <c r="C35" s="39" t="s">
        <v>45</v>
      </c>
      <c r="D35" s="39" t="s">
        <v>109</v>
      </c>
      <c r="E35" s="39" t="s">
        <v>111</v>
      </c>
      <c r="F35" s="13" t="s">
        <v>112</v>
      </c>
    </row>
    <row r="36" spans="3:6" ht="15" customHeight="1">
      <c r="C36" s="39" t="s">
        <v>45</v>
      </c>
      <c r="D36" s="39" t="s">
        <v>47</v>
      </c>
      <c r="E36" s="19" t="s">
        <v>113</v>
      </c>
      <c r="F36" s="13" t="s">
        <v>79</v>
      </c>
    </row>
    <row r="37" ht="15" customHeight="1"/>
    <row r="38" spans="2:4" ht="15" customHeight="1">
      <c r="B38" t="s">
        <v>35</v>
      </c>
      <c r="D38" s="12"/>
    </row>
    <row r="39" spans="3:6" ht="15" customHeight="1">
      <c r="C39" s="7" t="s">
        <v>20</v>
      </c>
      <c r="D39" s="7" t="s">
        <v>18</v>
      </c>
      <c r="E39" s="19" t="s">
        <v>21</v>
      </c>
      <c r="F39" s="7" t="s">
        <v>22</v>
      </c>
    </row>
    <row r="40" spans="3:6" ht="15" customHeight="1">
      <c r="C40" s="7"/>
      <c r="D40" s="7"/>
      <c r="E40" s="19"/>
      <c r="F40" s="11"/>
    </row>
    <row r="41" ht="15" customHeight="1"/>
  </sheetData>
  <sheetProtection/>
  <printOptions/>
  <pageMargins left="0.7086614173228347" right="0.33" top="0.7480314960629921" bottom="0.7480314960629921" header="0.31496062992125984" footer="0.31496062992125984"/>
  <pageSetup horizontalDpi="600" verticalDpi="600" orientation="portrait" paperSize="9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佐世保市役所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溝口裕二</cp:lastModifiedBy>
  <cp:lastPrinted>2014-01-20T08:51:54Z</cp:lastPrinted>
  <dcterms:created xsi:type="dcterms:W3CDTF">2009-11-04T11:33:42Z</dcterms:created>
  <dcterms:modified xsi:type="dcterms:W3CDTF">2014-01-27T10:53:05Z</dcterms:modified>
  <cp:category/>
  <cp:version/>
  <cp:contentType/>
  <cp:contentStatus/>
</cp:coreProperties>
</file>